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2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</externalReferences>
  <definedNames>
    <definedName name="_xlnm.Print_Area" localSheetId="5">'з початку року'!$A$1:$Q$45</definedName>
  </definedNames>
  <calcPr fullCalcOnLoad="1"/>
</workbook>
</file>

<file path=xl/sharedStrings.xml><?xml version="1.0" encoding="utf-8"?>
<sst xmlns="http://schemas.openxmlformats.org/spreadsheetml/2006/main" count="211" uniqueCount="91">
  <si>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</si>
  <si>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</si>
  <si>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</si>
  <si>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</si>
  <si>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</si>
  <si>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</si>
  <si>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</si>
  <si>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</si>
  <si>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</si>
  <si>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</si>
  <si>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</si>
  <si>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</si>
  <si>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</si>
  <si>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</si>
  <si>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</si>
  <si>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</si>
  <si>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</si>
  <si>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</si>
  <si>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</si>
  <si>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</si>
  <si>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</si>
  <si>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</si>
  <si>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</si>
  <si>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</si>
  <si>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</si>
  <si>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</si>
  <si>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</si>
  <si>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</si>
  <si>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</si>
  <si>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</si>
  <si>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</si>
  <si>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</si>
  <si>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</si>
  <si>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</si>
  <si>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</si>
  <si>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</si>
  <si>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</si>
  <si>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</si>
  <si>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</si>
  <si>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</si>
  <si>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</si>
  <si>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</si>
  <si>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</si>
  <si>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</si>
  <si>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</si>
  <si>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</si>
  <si>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</si>
  <si>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</si>
  <si>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</si>
  <si>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</si>
  <si>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</si>
  <si>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</si>
  <si>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</si>
  <si>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</si>
  <si>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</si>
  <si>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</si>
  <si>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</si>
  <si>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</si>
  <si>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</si>
  <si>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</si>
  <si>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</si>
  <si>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</si>
  <si>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</si>
  <si>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</si>
  <si>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</si>
  <si>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</si>
  <si>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</si>
  <si>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</si>
  <si>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</si>
  <si>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</si>
  <si>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</si>
  <si>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</si>
  <si>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</si>
  <si>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</si>
  <si>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</si>
  <si>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</si>
  <si>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</si>
  <si>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</si>
  <si>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</si>
  <si>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</si>
  <si>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</si>
  <si>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</si>
  <si>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</si>
  <si>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</si>
  <si>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</si>
  <si>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план на січень-травень  2014р.</t>
  </si>
  <si>
    <t>станом на 20.05.2014 р.</t>
  </si>
  <si>
    <r>
      <t xml:space="preserve">станом на 20.05.2014р.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</si>
  <si>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20.05.2014р.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</si>
  <si>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20.05.2014</t>
    </r>
    <r>
      <rPr>
        <sz val="10"/>
        <rFont val="Times New Roman"/>
        <family val="1"/>
      </rPr>
      <t xml:space="preserve"> (тис.грн.)</t>
    </r>
  </si>
  <si>
    <t>Зміни до розпису станом на 20.05.2014р.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</si>
</sst>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2950053"/>
        <c:axId val="49441614"/>
      </c:lineChart>
      <c:catAx>
        <c:axId val="1295005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441614"/>
        <c:crosses val="autoZero"/>
        <c:auto val="0"/>
        <c:lblOffset val="100"/>
        <c:tickLblSkip val="1"/>
        <c:noMultiLvlLbl val="0"/>
      </c:catAx>
      <c:valAx>
        <c:axId val="49441614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950053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2321343"/>
        <c:axId val="45347768"/>
      </c:lineChart>
      <c:catAx>
        <c:axId val="423213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47768"/>
        <c:crosses val="autoZero"/>
        <c:auto val="0"/>
        <c:lblOffset val="100"/>
        <c:tickLblSkip val="1"/>
        <c:noMultiLvlLbl val="0"/>
      </c:catAx>
      <c:valAx>
        <c:axId val="45347768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32134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476729"/>
        <c:axId val="49290562"/>
      </c:lineChart>
      <c:catAx>
        <c:axId val="54767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290562"/>
        <c:crosses val="autoZero"/>
        <c:auto val="0"/>
        <c:lblOffset val="100"/>
        <c:tickLblSkip val="1"/>
        <c:noMultiLvlLbl val="0"/>
      </c:catAx>
      <c:valAx>
        <c:axId val="49290562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7672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0961875"/>
        <c:axId val="33112556"/>
      </c:lineChart>
      <c:catAx>
        <c:axId val="409618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112556"/>
        <c:crosses val="autoZero"/>
        <c:auto val="0"/>
        <c:lblOffset val="100"/>
        <c:tickLblSkip val="1"/>
        <c:noMultiLvlLbl val="0"/>
      </c:catAx>
      <c:valAx>
        <c:axId val="33112556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96187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41764</c:v>
                </c:pt>
                <c:pt idx="1">
                  <c:v>41765</c:v>
                </c:pt>
                <c:pt idx="2">
                  <c:v>41766</c:v>
                </c:pt>
                <c:pt idx="3">
                  <c:v>41767</c:v>
                </c:pt>
                <c:pt idx="4">
                  <c:v>41771</c:v>
                </c:pt>
                <c:pt idx="5">
                  <c:v>38120</c:v>
                </c:pt>
                <c:pt idx="6">
                  <c:v>38121</c:v>
                </c:pt>
                <c:pt idx="7">
                  <c:v>38122</c:v>
                </c:pt>
                <c:pt idx="8">
                  <c:v>38123</c:v>
                </c:pt>
                <c:pt idx="9">
                  <c:v>41778</c:v>
                </c:pt>
                <c:pt idx="10">
                  <c:v>41779</c:v>
                </c:pt>
                <c:pt idx="11">
                  <c:v>41780</c:v>
                </c:pt>
                <c:pt idx="12">
                  <c:v>41781</c:v>
                </c:pt>
                <c:pt idx="13">
                  <c:v>41782</c:v>
                </c:pt>
                <c:pt idx="14">
                  <c:v>41785</c:v>
                </c:pt>
                <c:pt idx="15">
                  <c:v>41786</c:v>
                </c:pt>
                <c:pt idx="16">
                  <c:v>41787</c:v>
                </c:pt>
                <c:pt idx="17">
                  <c:v>41788</c:v>
                </c:pt>
                <c:pt idx="18">
                  <c:v>41789</c:v>
                </c:pt>
              </c:strCache>
            </c:strRef>
          </c:cat>
          <c:val>
            <c:numRef>
              <c:f>травень!$J$4:$J$13</c:f>
              <c:numCache>
                <c:ptCount val="10"/>
                <c:pt idx="0">
                  <c:v>1320.7</c:v>
                </c:pt>
                <c:pt idx="1">
                  <c:v>2143.2</c:v>
                </c:pt>
                <c:pt idx="2">
                  <c:v>4556.54</c:v>
                </c:pt>
                <c:pt idx="3">
                  <c:v>832.24</c:v>
                </c:pt>
                <c:pt idx="4">
                  <c:v>686.1</c:v>
                </c:pt>
                <c:pt idx="5">
                  <c:v>967.5</c:v>
                </c:pt>
                <c:pt idx="6">
                  <c:v>1200.2</c:v>
                </c:pt>
                <c:pt idx="7">
                  <c:v>3254.5</c:v>
                </c:pt>
                <c:pt idx="8">
                  <c:v>2194.8</c:v>
                </c:pt>
                <c:pt idx="9">
                  <c:v>1484.5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41764</c:v>
                </c:pt>
                <c:pt idx="1">
                  <c:v>41765</c:v>
                </c:pt>
                <c:pt idx="2">
                  <c:v>41766</c:v>
                </c:pt>
                <c:pt idx="3">
                  <c:v>41767</c:v>
                </c:pt>
                <c:pt idx="4">
                  <c:v>41771</c:v>
                </c:pt>
                <c:pt idx="5">
                  <c:v>38120</c:v>
                </c:pt>
                <c:pt idx="6">
                  <c:v>38121</c:v>
                </c:pt>
                <c:pt idx="7">
                  <c:v>38122</c:v>
                </c:pt>
                <c:pt idx="8">
                  <c:v>38123</c:v>
                </c:pt>
                <c:pt idx="9">
                  <c:v>41778</c:v>
                </c:pt>
                <c:pt idx="10">
                  <c:v>41779</c:v>
                </c:pt>
                <c:pt idx="11">
                  <c:v>41780</c:v>
                </c:pt>
                <c:pt idx="12">
                  <c:v>41781</c:v>
                </c:pt>
                <c:pt idx="13">
                  <c:v>41782</c:v>
                </c:pt>
                <c:pt idx="14">
                  <c:v>41785</c:v>
                </c:pt>
                <c:pt idx="15">
                  <c:v>41786</c:v>
                </c:pt>
                <c:pt idx="16">
                  <c:v>41787</c:v>
                </c:pt>
                <c:pt idx="17">
                  <c:v>41788</c:v>
                </c:pt>
                <c:pt idx="18">
                  <c:v>41789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1864.0280000000002</c:v>
                </c:pt>
                <c:pt idx="1">
                  <c:v>1864</c:v>
                </c:pt>
                <c:pt idx="2">
                  <c:v>1864</c:v>
                </c:pt>
                <c:pt idx="3">
                  <c:v>1864</c:v>
                </c:pt>
                <c:pt idx="4">
                  <c:v>1864</c:v>
                </c:pt>
                <c:pt idx="5">
                  <c:v>1864</c:v>
                </c:pt>
                <c:pt idx="6">
                  <c:v>1864</c:v>
                </c:pt>
                <c:pt idx="7">
                  <c:v>1864</c:v>
                </c:pt>
                <c:pt idx="8">
                  <c:v>1864</c:v>
                </c:pt>
                <c:pt idx="9">
                  <c:v>1864</c:v>
                </c:pt>
                <c:pt idx="10">
                  <c:v>1864</c:v>
                </c:pt>
                <c:pt idx="11">
                  <c:v>1864</c:v>
                </c:pt>
                <c:pt idx="12">
                  <c:v>1864</c:v>
                </c:pt>
                <c:pt idx="13">
                  <c:v>1864</c:v>
                </c:pt>
                <c:pt idx="14">
                  <c:v>1864</c:v>
                </c:pt>
                <c:pt idx="15">
                  <c:v>1864</c:v>
                </c:pt>
                <c:pt idx="16">
                  <c:v>1864</c:v>
                </c:pt>
                <c:pt idx="17">
                  <c:v>1864</c:v>
                </c:pt>
                <c:pt idx="18">
                  <c:v>1864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41764</c:v>
                </c:pt>
                <c:pt idx="1">
                  <c:v>41765</c:v>
                </c:pt>
                <c:pt idx="2">
                  <c:v>41766</c:v>
                </c:pt>
                <c:pt idx="3">
                  <c:v>41767</c:v>
                </c:pt>
                <c:pt idx="4">
                  <c:v>41771</c:v>
                </c:pt>
                <c:pt idx="5">
                  <c:v>38120</c:v>
                </c:pt>
                <c:pt idx="6">
                  <c:v>38121</c:v>
                </c:pt>
                <c:pt idx="7">
                  <c:v>38122</c:v>
                </c:pt>
                <c:pt idx="8">
                  <c:v>38123</c:v>
                </c:pt>
                <c:pt idx="9">
                  <c:v>41778</c:v>
                </c:pt>
                <c:pt idx="10">
                  <c:v>41779</c:v>
                </c:pt>
                <c:pt idx="11">
                  <c:v>41780</c:v>
                </c:pt>
                <c:pt idx="12">
                  <c:v>41781</c:v>
                </c:pt>
                <c:pt idx="13">
                  <c:v>41782</c:v>
                </c:pt>
                <c:pt idx="14">
                  <c:v>41785</c:v>
                </c:pt>
                <c:pt idx="15">
                  <c:v>41786</c:v>
                </c:pt>
                <c:pt idx="16">
                  <c:v>41787</c:v>
                </c:pt>
                <c:pt idx="17">
                  <c:v>41788</c:v>
                </c:pt>
                <c:pt idx="18">
                  <c:v>41789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1300</c:v>
                </c:pt>
                <c:pt idx="1">
                  <c:v>2500</c:v>
                </c:pt>
                <c:pt idx="2">
                  <c:v>2600</c:v>
                </c:pt>
                <c:pt idx="3">
                  <c:v>980</c:v>
                </c:pt>
                <c:pt idx="4">
                  <c:v>1100</c:v>
                </c:pt>
                <c:pt idx="5">
                  <c:v>1200</c:v>
                </c:pt>
                <c:pt idx="6">
                  <c:v>1800</c:v>
                </c:pt>
                <c:pt idx="7">
                  <c:v>3200</c:v>
                </c:pt>
                <c:pt idx="8">
                  <c:v>2200</c:v>
                </c:pt>
                <c:pt idx="9">
                  <c:v>1850</c:v>
                </c:pt>
                <c:pt idx="10">
                  <c:v>3200</c:v>
                </c:pt>
                <c:pt idx="11">
                  <c:v>1200</c:v>
                </c:pt>
                <c:pt idx="12">
                  <c:v>1600</c:v>
                </c:pt>
                <c:pt idx="13">
                  <c:v>1400</c:v>
                </c:pt>
                <c:pt idx="14">
                  <c:v>1200</c:v>
                </c:pt>
                <c:pt idx="15">
                  <c:v>1800</c:v>
                </c:pt>
                <c:pt idx="16">
                  <c:v>1900</c:v>
                </c:pt>
                <c:pt idx="17">
                  <c:v>2700</c:v>
                </c:pt>
                <c:pt idx="18">
                  <c:v>3389.9</c:v>
                </c:pt>
              </c:numCache>
            </c:numRef>
          </c:val>
          <c:smooth val="1"/>
        </c:ser>
        <c:marker val="1"/>
        <c:axId val="29577549"/>
        <c:axId val="64871350"/>
      </c:lineChart>
      <c:catAx>
        <c:axId val="2957754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71350"/>
        <c:crosses val="autoZero"/>
        <c:auto val="0"/>
        <c:lblOffset val="100"/>
        <c:tickLblSkip val="1"/>
        <c:noMultiLvlLbl val="0"/>
      </c:catAx>
      <c:valAx>
        <c:axId val="64871350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57754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20.05.2014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січень-травень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156111.8</c:v>
                </c:pt>
                <c:pt idx="1">
                  <c:v>31740.46</c:v>
                </c:pt>
                <c:pt idx="2">
                  <c:v>1011.6</c:v>
                </c:pt>
                <c:pt idx="3">
                  <c:v>374.5</c:v>
                </c:pt>
                <c:pt idx="4">
                  <c:v>2789.1</c:v>
                </c:pt>
                <c:pt idx="5">
                  <c:v>2956.5</c:v>
                </c:pt>
                <c:pt idx="6">
                  <c:v>1200</c:v>
                </c:pt>
                <c:pt idx="7">
                  <c:v>1427.300000000021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133200.22</c:v>
                </c:pt>
                <c:pt idx="1">
                  <c:v>26914.36</c:v>
                </c:pt>
                <c:pt idx="2">
                  <c:v>582.89</c:v>
                </c:pt>
                <c:pt idx="3">
                  <c:v>318.45</c:v>
                </c:pt>
                <c:pt idx="4">
                  <c:v>2668.63</c:v>
                </c:pt>
                <c:pt idx="5">
                  <c:v>2961.19</c:v>
                </c:pt>
                <c:pt idx="6">
                  <c:v>1158</c:v>
                </c:pt>
                <c:pt idx="7">
                  <c:v>793.5900000000725</c:v>
                </c:pt>
              </c:numCache>
            </c:numRef>
          </c:val>
          <c:shape val="box"/>
        </c:ser>
        <c:shape val="box"/>
        <c:axId val="46971239"/>
        <c:axId val="20087968"/>
      </c:bar3DChart>
      <c:catAx>
        <c:axId val="46971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0087968"/>
        <c:crosses val="autoZero"/>
        <c:auto val="1"/>
        <c:lblOffset val="100"/>
        <c:tickLblSkip val="1"/>
        <c:noMultiLvlLbl val="0"/>
      </c:catAx>
      <c:valAx>
        <c:axId val="20087968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971239"/>
        <c:crossesAt val="1"/>
        <c:crossBetween val="between"/>
        <c:dispUnits/>
        <c:majorUnit val="2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3055.4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1568.1</c:v>
                </c:pt>
              </c:numCache>
            </c:numRef>
          </c:val>
        </c:ser>
        <c:axId val="46573985"/>
        <c:axId val="16512682"/>
      </c:barChart>
      <c:catAx>
        <c:axId val="46573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512682"/>
        <c:crosses val="autoZero"/>
        <c:auto val="1"/>
        <c:lblOffset val="100"/>
        <c:tickLblSkip val="1"/>
        <c:noMultiLvlLbl val="0"/>
      </c:catAx>
      <c:valAx>
        <c:axId val="165126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573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1648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1454.63</c:v>
                </c:pt>
              </c:numCache>
            </c:numRef>
          </c:val>
        </c:ser>
        <c:axId val="14396411"/>
        <c:axId val="62458836"/>
      </c:barChart>
      <c:catAx>
        <c:axId val="14396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458836"/>
        <c:crosses val="autoZero"/>
        <c:auto val="1"/>
        <c:lblOffset val="100"/>
        <c:tickLblSkip val="1"/>
        <c:noMultiLvlLbl val="0"/>
      </c:catAx>
      <c:valAx>
        <c:axId val="624588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396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31612.6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33962.12</c:v>
                </c:pt>
              </c:numCache>
            </c:numRef>
          </c:val>
        </c:ser>
        <c:axId val="25258613"/>
        <c:axId val="26000926"/>
      </c:barChart>
      <c:catAx>
        <c:axId val="2525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00926"/>
        <c:crosses val="autoZero"/>
        <c:auto val="1"/>
        <c:lblOffset val="100"/>
        <c:tickLblSkip val="1"/>
        <c:noMultiLvlLbl val="0"/>
      </c:catAx>
      <c:valAx>
        <c:axId val="260009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58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січень-травень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20.05.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197 611,3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168 597,3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січень-травень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-20 293,3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травень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39 933,5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травень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-29 013,9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156111.8</v>
          </cell>
          <cell r="F10">
            <v>133200.22</v>
          </cell>
        </row>
        <row r="19">
          <cell r="E19">
            <v>1011.6</v>
          </cell>
          <cell r="F19">
            <v>582.89</v>
          </cell>
        </row>
        <row r="33">
          <cell r="E33">
            <v>31740.46</v>
          </cell>
          <cell r="F33">
            <v>26914.36</v>
          </cell>
        </row>
        <row r="56">
          <cell r="E56">
            <v>2789.1</v>
          </cell>
          <cell r="F56">
            <v>2668.63</v>
          </cell>
        </row>
        <row r="95">
          <cell r="E95">
            <v>2956.5</v>
          </cell>
          <cell r="F95">
            <v>2961.19</v>
          </cell>
        </row>
        <row r="96">
          <cell r="E96">
            <v>374.5</v>
          </cell>
          <cell r="F96">
            <v>318.45</v>
          </cell>
        </row>
        <row r="106">
          <cell r="E106">
            <v>197611.26</v>
          </cell>
          <cell r="F106">
            <v>168597.33000000007</v>
          </cell>
        </row>
        <row r="118">
          <cell r="E118">
            <v>106.5</v>
          </cell>
          <cell r="F118">
            <v>128.77</v>
          </cell>
        </row>
        <row r="119">
          <cell r="E119">
            <v>31612.6</v>
          </cell>
          <cell r="F119">
            <v>33962.12</v>
          </cell>
        </row>
        <row r="120">
          <cell r="E120">
            <v>1648</v>
          </cell>
          <cell r="F120">
            <v>1454.63</v>
          </cell>
        </row>
        <row r="121">
          <cell r="E121">
            <v>3055.4</v>
          </cell>
          <cell r="F121">
            <v>1568.1</v>
          </cell>
        </row>
        <row r="122">
          <cell r="E122">
            <v>672.86</v>
          </cell>
          <cell r="F122">
            <v>690.92</v>
          </cell>
        </row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121273.46726</v>
          </cell>
          <cell r="I142">
            <v>107448.24530000001</v>
          </cell>
        </row>
      </sheetData>
      <sheetData sheetId="1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2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3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4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62</v>
      </c>
      <c r="O1" s="117"/>
      <c r="P1" s="117"/>
      <c r="Q1" s="117"/>
      <c r="R1" s="117"/>
      <c r="S1" s="118"/>
    </row>
    <row r="2" spans="1:19" ht="16.5" thickBot="1">
      <c r="A2" s="119" t="s">
        <v>63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64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41671</v>
      </c>
      <c r="O29" s="112">
        <f>'[1]січень '!$D$142</f>
        <v>111410.62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41671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65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67</v>
      </c>
      <c r="O1" s="117"/>
      <c r="P1" s="117"/>
      <c r="Q1" s="117"/>
      <c r="R1" s="117"/>
      <c r="S1" s="118"/>
    </row>
    <row r="2" spans="1:19" ht="16.5" thickBot="1">
      <c r="A2" s="119" t="s">
        <v>70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71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41699</v>
      </c>
      <c r="O29" s="112">
        <f>'[1]лютий'!$D$142</f>
        <v>121970.53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41699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74</v>
      </c>
      <c r="O1" s="117"/>
      <c r="P1" s="117"/>
      <c r="Q1" s="117"/>
      <c r="R1" s="117"/>
      <c r="S1" s="118"/>
    </row>
    <row r="2" spans="1:19" ht="16.5" thickBot="1">
      <c r="A2" s="119" t="s">
        <v>75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76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09" t="s">
        <v>41</v>
      </c>
      <c r="O27" s="109"/>
      <c r="P27" s="109"/>
      <c r="Q27" s="10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1" t="s">
        <v>34</v>
      </c>
      <c r="O28" s="111"/>
      <c r="P28" s="111"/>
      <c r="Q28" s="11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1">
        <v>41730</v>
      </c>
      <c r="O29" s="112">
        <f>'[1]березень'!$D$142</f>
        <v>114985.02570999999</v>
      </c>
      <c r="P29" s="112"/>
      <c r="Q29" s="112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2"/>
      <c r="O30" s="112"/>
      <c r="P30" s="112"/>
      <c r="Q30" s="112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3" t="s">
        <v>56</v>
      </c>
      <c r="P32" s="10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5" t="s">
        <v>57</v>
      </c>
      <c r="P33" s="10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6" t="s">
        <v>60</v>
      </c>
      <c r="P34" s="10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09" t="s">
        <v>35</v>
      </c>
      <c r="O37" s="109"/>
      <c r="P37" s="109"/>
      <c r="Q37" s="109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0" t="s">
        <v>36</v>
      </c>
      <c r="O38" s="110"/>
      <c r="P38" s="110"/>
      <c r="Q38" s="11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1">
        <v>41730</v>
      </c>
      <c r="O39" s="108">
        <v>0</v>
      </c>
      <c r="P39" s="108"/>
      <c r="Q39" s="10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2"/>
      <c r="O40" s="108"/>
      <c r="P40" s="108"/>
      <c r="Q40" s="10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N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1" sqref="A21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77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79</v>
      </c>
      <c r="O1" s="117"/>
      <c r="P1" s="117"/>
      <c r="Q1" s="117"/>
      <c r="R1" s="117"/>
      <c r="S1" s="118"/>
    </row>
    <row r="2" spans="1:19" ht="16.5" thickBot="1">
      <c r="A2" s="119" t="s">
        <v>80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81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18.5</v>
      </c>
      <c r="I24" s="82">
        <f t="shared" si="0"/>
        <v>6.500000000000341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239.4</v>
      </c>
      <c r="I25" s="43">
        <f t="shared" si="3"/>
        <v>94.68999999999963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9" t="s">
        <v>41</v>
      </c>
      <c r="O28" s="109"/>
      <c r="P28" s="109"/>
      <c r="Q28" s="109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1" t="s">
        <v>34</v>
      </c>
      <c r="O29" s="111"/>
      <c r="P29" s="111"/>
      <c r="Q29" s="111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1">
        <v>41760</v>
      </c>
      <c r="O30" s="112">
        <f>'[1]квітень'!$D$142</f>
        <v>123251.48</v>
      </c>
      <c r="P30" s="112"/>
      <c r="Q30" s="112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2"/>
      <c r="O31" s="112"/>
      <c r="P31" s="112"/>
      <c r="Q31" s="112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3" t="s">
        <v>56</v>
      </c>
      <c r="P33" s="104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5" t="s">
        <v>57</v>
      </c>
      <c r="P34" s="105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06" t="s">
        <v>60</v>
      </c>
      <c r="P35" s="107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9" t="s">
        <v>35</v>
      </c>
      <c r="O38" s="109"/>
      <c r="P38" s="109"/>
      <c r="Q38" s="109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0" t="s">
        <v>36</v>
      </c>
      <c r="O39" s="110"/>
      <c r="P39" s="110"/>
      <c r="Q39" s="110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1">
        <v>41760</v>
      </c>
      <c r="O40" s="108">
        <v>0</v>
      </c>
      <c r="P40" s="108"/>
      <c r="Q40" s="10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2"/>
      <c r="O41" s="108"/>
      <c r="P41" s="108"/>
      <c r="Q41" s="10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45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25" sqref="Q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3" t="s">
        <v>82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"/>
      <c r="N1" s="116" t="s">
        <v>84</v>
      </c>
      <c r="O1" s="117"/>
      <c r="P1" s="117"/>
      <c r="Q1" s="117"/>
      <c r="R1" s="117"/>
      <c r="S1" s="118"/>
    </row>
    <row r="2" spans="1:19" ht="16.5" thickBot="1">
      <c r="A2" s="119" t="s">
        <v>86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  <c r="M2" s="1"/>
      <c r="N2" s="122" t="s">
        <v>87</v>
      </c>
      <c r="O2" s="98"/>
      <c r="P2" s="98"/>
      <c r="Q2" s="98"/>
      <c r="R2" s="98"/>
      <c r="S2" s="9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AVERAGE(J4:J13)</f>
        <v>1864.0280000000002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1864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4.739999999999597</v>
      </c>
      <c r="J6" s="42">
        <v>4556.54</v>
      </c>
      <c r="K6" s="42">
        <v>2600</v>
      </c>
      <c r="L6" s="4">
        <f t="shared" si="1"/>
        <v>1.7525153846153847</v>
      </c>
      <c r="M6" s="2">
        <v>1864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12.839999999999982</v>
      </c>
      <c r="J7" s="42">
        <v>832.24</v>
      </c>
      <c r="K7" s="42">
        <v>980</v>
      </c>
      <c r="L7" s="4">
        <f t="shared" si="1"/>
        <v>0.8492244897959184</v>
      </c>
      <c r="M7" s="2">
        <v>1864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1864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1864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1864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1864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1864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1864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3200</v>
      </c>
      <c r="L14" s="4">
        <f t="shared" si="1"/>
        <v>0</v>
      </c>
      <c r="M14" s="2">
        <v>1864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41780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1200</v>
      </c>
      <c r="L15" s="4">
        <f t="shared" si="1"/>
        <v>0</v>
      </c>
      <c r="M15" s="2">
        <v>1864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41781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1600</v>
      </c>
      <c r="L16" s="4">
        <f>J15/K16</f>
        <v>0</v>
      </c>
      <c r="M16" s="2">
        <v>1864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41782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1400</v>
      </c>
      <c r="L17" s="4">
        <f t="shared" si="1"/>
        <v>0</v>
      </c>
      <c r="M17" s="2">
        <v>1864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41785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1200</v>
      </c>
      <c r="L18" s="4">
        <f t="shared" si="1"/>
        <v>0</v>
      </c>
      <c r="M18" s="2">
        <v>1864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41786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1800</v>
      </c>
      <c r="L19" s="4">
        <f t="shared" si="1"/>
        <v>0</v>
      </c>
      <c r="M19" s="2">
        <v>1864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41787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1900</v>
      </c>
      <c r="L20" s="4">
        <f t="shared" si="1"/>
        <v>0</v>
      </c>
      <c r="M20" s="2">
        <v>1864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41788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2700</v>
      </c>
      <c r="L21" s="4">
        <f t="shared" si="1"/>
        <v>0</v>
      </c>
      <c r="M21" s="2">
        <v>1864</v>
      </c>
      <c r="N21" s="47"/>
      <c r="O21" s="53"/>
      <c r="P21" s="54"/>
      <c r="Q21" s="49"/>
      <c r="R21" s="46"/>
      <c r="S21" s="35">
        <f t="shared" si="2"/>
        <v>0</v>
      </c>
    </row>
    <row r="22" spans="1:19" ht="13.5" thickBot="1">
      <c r="A22" s="13">
        <v>41789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3389.9</v>
      </c>
      <c r="L22" s="4">
        <f t="shared" si="1"/>
        <v>0</v>
      </c>
      <c r="M22" s="2">
        <v>1864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39" t="s">
        <v>33</v>
      </c>
      <c r="B23" s="43">
        <f aca="true" t="shared" si="3" ref="B23:K23">SUM(B4:B22)</f>
        <v>16080.100000000002</v>
      </c>
      <c r="C23" s="43">
        <f t="shared" si="3"/>
        <v>996.9</v>
      </c>
      <c r="D23" s="43">
        <f t="shared" si="3"/>
        <v>30</v>
      </c>
      <c r="E23" s="14">
        <f t="shared" si="3"/>
        <v>38.9</v>
      </c>
      <c r="F23" s="14">
        <f t="shared" si="3"/>
        <v>501.19999999999993</v>
      </c>
      <c r="G23" s="14">
        <f t="shared" si="3"/>
        <v>578.7</v>
      </c>
      <c r="H23" s="14">
        <f t="shared" si="3"/>
        <v>206.59999999999997</v>
      </c>
      <c r="I23" s="43">
        <f t="shared" si="3"/>
        <v>207.87999999999965</v>
      </c>
      <c r="J23" s="43">
        <f t="shared" si="3"/>
        <v>18640.280000000002</v>
      </c>
      <c r="K23" s="43">
        <f t="shared" si="3"/>
        <v>37119.9</v>
      </c>
      <c r="L23" s="15">
        <f t="shared" si="1"/>
        <v>0.5021640683299256</v>
      </c>
      <c r="M23" s="2"/>
      <c r="N23" s="93">
        <f>SUM(N4:N22)</f>
        <v>80.6</v>
      </c>
      <c r="O23" s="93">
        <f>SUM(O4:O22)</f>
        <v>19.599999999999998</v>
      </c>
      <c r="P23" s="93">
        <f>SUM(P4:P22)</f>
        <v>7400.299999999999</v>
      </c>
      <c r="Q23" s="93">
        <f>SUM(Q4:Q22)</f>
        <v>113.65</v>
      </c>
      <c r="R23" s="93">
        <f>SUM(R4:R22)</f>
        <v>0.9100000000000001</v>
      </c>
      <c r="S23" s="93">
        <f>N23+O23+Q23+P23+R23</f>
        <v>7615.0599999999995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09" t="s">
        <v>41</v>
      </c>
      <c r="O26" s="109"/>
      <c r="P26" s="109"/>
      <c r="Q26" s="109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1" t="s">
        <v>34</v>
      </c>
      <c r="O27" s="111"/>
      <c r="P27" s="111"/>
      <c r="Q27" s="11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1">
        <v>41779</v>
      </c>
      <c r="O28" s="112">
        <f>'[1]травень'!$D$142</f>
        <v>121273.46726</v>
      </c>
      <c r="P28" s="112"/>
      <c r="Q28" s="112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2"/>
      <c r="O29" s="112"/>
      <c r="P29" s="112"/>
      <c r="Q29" s="112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107448.24530000001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3" t="s">
        <v>56</v>
      </c>
      <c r="P31" s="104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5" t="s">
        <v>57</v>
      </c>
      <c r="P32" s="105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6" t="s">
        <v>60</v>
      </c>
      <c r="P33" s="10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09" t="s">
        <v>35</v>
      </c>
      <c r="O36" s="109"/>
      <c r="P36" s="109"/>
      <c r="Q36" s="109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0" t="s">
        <v>36</v>
      </c>
      <c r="O37" s="110"/>
      <c r="P37" s="110"/>
      <c r="Q37" s="110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1">
        <v>41779</v>
      </c>
      <c r="O38" s="108">
        <v>0</v>
      </c>
      <c r="P38" s="108"/>
      <c r="Q38" s="10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2"/>
      <c r="O39" s="108"/>
      <c r="P39" s="108"/>
      <c r="Q39" s="10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D53" sqref="D53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00" t="s">
        <v>88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23"/>
      <c r="M27" s="123"/>
      <c r="N27" s="123"/>
    </row>
    <row r="28" spans="1:16" ht="78.75" customHeight="1">
      <c r="A28" s="138" t="s">
        <v>40</v>
      </c>
      <c r="B28" s="124" t="s">
        <v>51</v>
      </c>
      <c r="C28" s="125"/>
      <c r="D28" s="135" t="s">
        <v>28</v>
      </c>
      <c r="E28" s="135"/>
      <c r="F28" s="129" t="s">
        <v>29</v>
      </c>
      <c r="G28" s="140"/>
      <c r="H28" s="136" t="s">
        <v>39</v>
      </c>
      <c r="I28" s="129"/>
      <c r="J28" s="136" t="s">
        <v>50</v>
      </c>
      <c r="K28" s="128"/>
      <c r="L28" s="132" t="s">
        <v>45</v>
      </c>
      <c r="M28" s="133"/>
      <c r="N28" s="134"/>
      <c r="O28" s="126" t="s">
        <v>89</v>
      </c>
      <c r="P28" s="127"/>
    </row>
    <row r="29" spans="1:16" ht="45">
      <c r="A29" s="139"/>
      <c r="B29" s="72" t="s">
        <v>85</v>
      </c>
      <c r="C29" s="28" t="s">
        <v>26</v>
      </c>
      <c r="D29" s="72" t="str">
        <f>B29</f>
        <v>план на січень-травень  2014р.</v>
      </c>
      <c r="E29" s="28" t="str">
        <f>C29</f>
        <v>факт</v>
      </c>
      <c r="F29" s="71" t="str">
        <f>B29</f>
        <v>план на січень-травень  2014р.</v>
      </c>
      <c r="G29" s="95" t="str">
        <f>C29</f>
        <v>факт</v>
      </c>
      <c r="H29" s="72" t="str">
        <f>B29</f>
        <v>план на січень-травень  2014р.</v>
      </c>
      <c r="I29" s="28" t="str">
        <f>C29</f>
        <v>факт</v>
      </c>
      <c r="J29" s="71" t="str">
        <f>B29</f>
        <v>план на січень-травень  2014р.</v>
      </c>
      <c r="K29" s="95" t="str">
        <f>C29</f>
        <v>факт</v>
      </c>
      <c r="L29" s="67" t="str">
        <f>D29</f>
        <v>план на січень-травень  2014р.</v>
      </c>
      <c r="M29" s="28" t="s">
        <v>26</v>
      </c>
      <c r="N29" s="68" t="s">
        <v>27</v>
      </c>
      <c r="O29" s="128"/>
      <c r="P29" s="129"/>
    </row>
    <row r="30" spans="1:16" ht="23.25" customHeight="1" thickBot="1">
      <c r="A30" s="66">
        <f>травень!O38</f>
        <v>0</v>
      </c>
      <c r="B30" s="73">
        <f>'[1]травень'!$E$118</f>
        <v>106.5</v>
      </c>
      <c r="C30" s="73">
        <f>'[1]травень'!$F$118</f>
        <v>128.77</v>
      </c>
      <c r="D30" s="74">
        <f>'[1]травень'!$E$121</f>
        <v>3055.4</v>
      </c>
      <c r="E30" s="74">
        <f>'[1]травень'!$F$121</f>
        <v>1568.1</v>
      </c>
      <c r="F30" s="75">
        <f>'[1]травень'!$E$120</f>
        <v>1648</v>
      </c>
      <c r="G30" s="76">
        <f>'[1]травень'!$F$120</f>
        <v>1454.63</v>
      </c>
      <c r="H30" s="76">
        <f>'[1]травень'!$E$119</f>
        <v>31612.6</v>
      </c>
      <c r="I30" s="76">
        <f>'[1]травень'!$F$119</f>
        <v>33962.12</v>
      </c>
      <c r="J30" s="76">
        <f>'[1]травень'!$E$122</f>
        <v>672.86</v>
      </c>
      <c r="K30" s="96">
        <f>'[1]травень'!$F$122</f>
        <v>690.92</v>
      </c>
      <c r="L30" s="97">
        <f>H30+F30+D30+J30+B30</f>
        <v>37095.36</v>
      </c>
      <c r="M30" s="77">
        <f>I30+G30+E30+K30+C30</f>
        <v>37804.53999999999</v>
      </c>
      <c r="N30" s="78">
        <f>M30-L30</f>
        <v>709.179999999993</v>
      </c>
      <c r="O30" s="130">
        <f>травень!O28</f>
        <v>121273.46726</v>
      </c>
      <c r="P30" s="131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5" t="s">
        <v>47</v>
      </c>
      <c r="P31" s="135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травень!Q30</f>
        <v>107448.24530000001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травень!Q31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травень!Q33</f>
        <v>0</v>
      </c>
    </row>
    <row r="35" spans="15:16" ht="12.75">
      <c r="O35" s="26" t="s">
        <v>48</v>
      </c>
      <c r="P35" s="84">
        <f>травень!Q32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'[1]травень'!$E$10</f>
        <v>156111.8</v>
      </c>
      <c r="C47" s="40">
        <f>'[1]травень'!$F$10</f>
        <v>133200.22</v>
      </c>
      <c r="F47" s="1" t="s">
        <v>25</v>
      </c>
      <c r="G47" s="8"/>
      <c r="H47" s="137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'[1]травень'!$E$33</f>
        <v>31740.46</v>
      </c>
      <c r="C48" s="18">
        <f>'[1]травень'!$F$33</f>
        <v>26914.36</v>
      </c>
      <c r="G48" s="8"/>
      <c r="H48" s="137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'[1]травень'!$E$19</f>
        <v>1011.6</v>
      </c>
      <c r="C49" s="17">
        <f>'[1]травень'!$F$19</f>
        <v>582.89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'[1]травень'!$E$96</f>
        <v>374.5</v>
      </c>
      <c r="C50" s="6">
        <f>'[1]травень'!$F$96</f>
        <v>318.45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'[1]травень'!$E$56</f>
        <v>2789.1</v>
      </c>
      <c r="C51" s="17">
        <f>'[1]травень'!$F$56</f>
        <v>2668.63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'[1]травень'!$E$95</f>
        <v>2956.5</v>
      </c>
      <c r="C52" s="17">
        <f>'[1]травень'!$F$95</f>
        <v>2961.19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1200</v>
      </c>
      <c r="C53" s="17">
        <v>1158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1427.300000000021</v>
      </c>
      <c r="C54" s="17">
        <f>C55-C47-C48-C49-C50-C51-C52-C53</f>
        <v>793.5900000000725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'[1]травень'!$E$106</f>
        <v>197611.26</v>
      </c>
      <c r="C55" s="12">
        <f>'[1]травень'!$F$106</f>
        <v>168597.33000000007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3">
      <selection activeCell="D18" sqref="D18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6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90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24">
        <f t="shared" si="0"/>
        <v>-2851.24</v>
      </c>
      <c r="H7" s="24">
        <f t="shared" si="0"/>
        <v>-2541.92</v>
      </c>
      <c r="I7" s="24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37">
        <v>80.76</v>
      </c>
      <c r="H8" s="37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37">
        <v>-2932</v>
      </c>
      <c r="H9" s="37">
        <v>-2621.8</v>
      </c>
      <c r="I9" s="37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55">
        <f t="shared" si="2"/>
        <v>43098.96</v>
      </c>
      <c r="H15" s="55">
        <f t="shared" si="2"/>
        <v>39521.68</v>
      </c>
      <c r="I15" s="55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2014-05-20T07:27:03Z</dcterms:modified>
  <cp:category/>
  <cp:version/>
  <cp:contentType/>
  <cp:contentStatus/>
</cp:coreProperties>
</file>